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Инструменты\Cal_Pack\"/>
    </mc:Choice>
  </mc:AlternateContent>
  <xr:revisionPtr revIDLastSave="0" documentId="13_ncr:1_{8E5EA79C-E0C9-457B-867F-EC7A2552435E}" xr6:coauthVersionLast="47" xr6:coauthVersionMax="47" xr10:uidLastSave="{00000000-0000-0000-0000-000000000000}"/>
  <bookViews>
    <workbookView xWindow="-98" yWindow="-98" windowWidth="28996" windowHeight="15945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" i="1"/>
  <c r="J3" i="1"/>
  <c r="K24" i="1"/>
  <c r="K25" i="1"/>
  <c r="K26" i="1"/>
  <c r="K27" i="1"/>
  <c r="K28" i="1"/>
  <c r="K29" i="1"/>
  <c r="K30" i="1"/>
  <c r="K31" i="1"/>
  <c r="H3" i="1" l="1"/>
  <c r="H5" i="1"/>
  <c r="H37" i="1" l="1"/>
  <c r="H36" i="1"/>
  <c r="H35" i="1"/>
  <c r="H34" i="1"/>
  <c r="H33" i="1"/>
  <c r="H32" i="1"/>
  <c r="H31" i="1"/>
  <c r="L31" i="1" l="1"/>
  <c r="L30" i="1" l="1"/>
  <c r="H30" i="1"/>
  <c r="H24" i="1" l="1"/>
  <c r="H29" i="1" l="1"/>
  <c r="H28" i="1"/>
  <c r="H9" i="1" l="1"/>
  <c r="H21" i="1"/>
  <c r="H18" i="1"/>
  <c r="H15" i="1"/>
  <c r="H12" i="1"/>
  <c r="H27" i="1" l="1"/>
  <c r="H26" i="1"/>
  <c r="H25" i="1"/>
  <c r="H4" i="1"/>
  <c r="H6" i="1"/>
  <c r="H23" i="1"/>
  <c r="H22" i="1"/>
  <c r="H20" i="1"/>
  <c r="H19" i="1"/>
  <c r="H17" i="1"/>
  <c r="H16" i="1"/>
  <c r="H14" i="1"/>
  <c r="H13" i="1"/>
  <c r="H11" i="1"/>
  <c r="H10" i="1"/>
  <c r="H8" i="1"/>
  <c r="H7" i="1"/>
  <c r="L28" i="1" l="1"/>
  <c r="L26" i="1"/>
  <c r="L29" i="1" l="1"/>
  <c r="L27" i="1"/>
  <c r="L25" i="1" l="1"/>
  <c r="L24" i="1"/>
</calcChain>
</file>

<file path=xl/sharedStrings.xml><?xml version="1.0" encoding="utf-8"?>
<sst xmlns="http://schemas.openxmlformats.org/spreadsheetml/2006/main" count="246" uniqueCount="87">
  <si>
    <t>Standard type</t>
  </si>
  <si>
    <t>Model</t>
  </si>
  <si>
    <t>S/N</t>
  </si>
  <si>
    <t>Actual value</t>
  </si>
  <si>
    <t>Verification date</t>
  </si>
  <si>
    <t>Previous value</t>
  </si>
  <si>
    <t>Previous verification date</t>
  </si>
  <si>
    <t>Accuracy limit</t>
  </si>
  <si>
    <t>Reference value</t>
  </si>
  <si>
    <t>КМЕ-101</t>
  </si>
  <si>
    <t>1249-1987</t>
  </si>
  <si>
    <t>±0,02%</t>
  </si>
  <si>
    <t>925-1982</t>
  </si>
  <si>
    <t>КМЕ-11</t>
  </si>
  <si>
    <t>4375-1982</t>
  </si>
  <si>
    <t>5175-1984</t>
  </si>
  <si>
    <t>4376-1982</t>
  </si>
  <si>
    <t>5176-1984</t>
  </si>
  <si>
    <t>4377-1982</t>
  </si>
  <si>
    <t>5177-1984</t>
  </si>
  <si>
    <t>4378-1982</t>
  </si>
  <si>
    <t>±0,05%</t>
  </si>
  <si>
    <t>5178-1984</t>
  </si>
  <si>
    <t>4379-1982</t>
  </si>
  <si>
    <t>±0,3%</t>
  </si>
  <si>
    <t>5179-1984</t>
  </si>
  <si>
    <t>Error</t>
  </si>
  <si>
    <t>pF</t>
  </si>
  <si>
    <t>Units</t>
  </si>
  <si>
    <t>VNIIM D.I.Mendeleeva</t>
  </si>
  <si>
    <t>Capacitance</t>
  </si>
  <si>
    <t>P597/3</t>
  </si>
  <si>
    <t>P597/6</t>
  </si>
  <si>
    <t>Resistance</t>
  </si>
  <si>
    <t>P4030</t>
  </si>
  <si>
    <t>P4033</t>
  </si>
  <si>
    <t>P4023</t>
  </si>
  <si>
    <t>P4013</t>
  </si>
  <si>
    <t>P4015</t>
  </si>
  <si>
    <t>±0,005%</t>
  </si>
  <si>
    <t>0049</t>
  </si>
  <si>
    <t>153</t>
  </si>
  <si>
    <t>301</t>
  </si>
  <si>
    <t>3290-1981</t>
  </si>
  <si>
    <t>3291-1981</t>
  </si>
  <si>
    <t>3292-1981</t>
  </si>
  <si>
    <t>3293-1981</t>
  </si>
  <si>
    <t>3294-1981</t>
  </si>
  <si>
    <t>Verification lab</t>
  </si>
  <si>
    <t>1285</t>
  </si>
  <si>
    <t>±0,01%</t>
  </si>
  <si>
    <r>
      <t>k</t>
    </r>
    <r>
      <rPr>
        <sz val="11"/>
        <color theme="1"/>
        <rFont val="Calibri"/>
        <family val="2"/>
        <charset val="204"/>
      </rPr>
      <t>Ω</t>
    </r>
  </si>
  <si>
    <t>MΩ</t>
  </si>
  <si>
    <t>α</t>
  </si>
  <si>
    <t>β</t>
  </si>
  <si>
    <t>TC(ppm/°C)</t>
  </si>
  <si>
    <t>P331</t>
  </si>
  <si>
    <t>196317-1971</t>
  </si>
  <si>
    <t>Ω</t>
  </si>
  <si>
    <t>mΩ</t>
  </si>
  <si>
    <t>079600-1981</t>
  </si>
  <si>
    <t>354560-1977</t>
  </si>
  <si>
    <t>144912-1988</t>
  </si>
  <si>
    <t>P321</t>
  </si>
  <si>
    <t>142131-1967</t>
  </si>
  <si>
    <t>P310</t>
  </si>
  <si>
    <t>056502-1981</t>
  </si>
  <si>
    <t>137452-1990</t>
  </si>
  <si>
    <t>178073-1990</t>
  </si>
  <si>
    <t xml:space="preserve">                                                                                                                                                                            </t>
  </si>
  <si>
    <t>5260</t>
  </si>
  <si>
    <t>5283</t>
  </si>
  <si>
    <r>
      <t>Annual drift (</t>
    </r>
    <r>
      <rPr>
        <b/>
        <sz val="11"/>
        <color rgb="FF3F3F3F"/>
        <rFont val="Calibri"/>
        <family val="2"/>
        <charset val="204"/>
      </rPr>
      <t>ʋ, ppm)</t>
    </r>
  </si>
  <si>
    <t>Uncertainty</t>
  </si>
  <si>
    <t>(ppm)</t>
  </si>
  <si>
    <t>Voltage</t>
  </si>
  <si>
    <t>Temperature</t>
  </si>
  <si>
    <t>B1-30</t>
  </si>
  <si>
    <t>0215</t>
  </si>
  <si>
    <t>V</t>
  </si>
  <si>
    <r>
      <t>±0,02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  <charset val="204"/>
        <scheme val="minor"/>
      </rPr>
      <t>C</t>
    </r>
  </si>
  <si>
    <t>°C</t>
  </si>
  <si>
    <t>-50…+200</t>
  </si>
  <si>
    <t>LTA/2Б-Э-Э</t>
  </si>
  <si>
    <t>873219</t>
  </si>
  <si>
    <t>Termex JSC</t>
  </si>
  <si>
    <t>VNIIFTRI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</si>
</sst>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%"/>
    <numFmt numFmtId="166" formatCode="0.0"/>
    <numFmt numFmtId="167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3F3F3F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ck">
        <color rgb="FF3F3F3F"/>
      </right>
      <top style="thin">
        <color rgb="FF3F3F3F"/>
      </top>
      <bottom/>
      <diagonal/>
    </border>
    <border>
      <left style="thick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/>
      <bottom style="thin">
        <color rgb="FF3F3F3F"/>
      </bottom>
      <diagonal/>
    </border>
    <border>
      <left style="thick">
        <color rgb="FF3F3F3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3F3F3F"/>
      </right>
      <top/>
      <bottom style="thin">
        <color indexed="64"/>
      </bottom>
      <diagonal/>
    </border>
    <border>
      <left style="thick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3F3F3F"/>
      </right>
      <top style="thin">
        <color indexed="64"/>
      </top>
      <bottom style="thin">
        <color indexed="64"/>
      </bottom>
      <diagonal/>
    </border>
    <border>
      <left style="thick">
        <color rgb="FF3F3F3F"/>
      </left>
      <right/>
      <top/>
      <bottom/>
      <diagonal/>
    </border>
    <border>
      <left/>
      <right style="thick">
        <color rgb="FF3F3F3F"/>
      </right>
      <top/>
      <bottom/>
      <diagonal/>
    </border>
    <border>
      <left style="thick">
        <color rgb="FF3F3F3F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5">
    <xf numFmtId="0" fontId="0" fillId="0" borderId="0" xfId="0"/>
    <xf numFmtId="0" fontId="0" fillId="0" borderId="0" xfId="0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64" fontId="4" fillId="4" borderId="2" xfId="0" applyNumberFormat="1" applyFont="1" applyFill="1" applyBorder="1" applyAlignment="1">
      <alignment horizontal="right" vertical="center"/>
    </xf>
    <xf numFmtId="0" fontId="0" fillId="4" borderId="0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14" fontId="3" fillId="4" borderId="11" xfId="0" applyNumberFormat="1" applyFont="1" applyFill="1" applyBorder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14" fontId="3" fillId="4" borderId="19" xfId="0" applyNumberFormat="1" applyFont="1" applyFill="1" applyBorder="1" applyAlignment="1">
      <alignment horizontal="center" vertical="center"/>
    </xf>
    <xf numFmtId="0" fontId="3" fillId="4" borderId="18" xfId="0" applyFont="1" applyFill="1" applyBorder="1"/>
    <xf numFmtId="0" fontId="0" fillId="4" borderId="18" xfId="0" applyFill="1" applyBorder="1"/>
    <xf numFmtId="0" fontId="0" fillId="4" borderId="19" xfId="0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3" fillId="4" borderId="3" xfId="0" applyFont="1" applyFill="1" applyBorder="1"/>
    <xf numFmtId="0" fontId="3" fillId="4" borderId="3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top"/>
    </xf>
    <xf numFmtId="0" fontId="3" fillId="4" borderId="17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5" borderId="2" xfId="0" applyFill="1" applyBorder="1"/>
    <xf numFmtId="0" fontId="0" fillId="5" borderId="2" xfId="0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5" fontId="0" fillId="5" borderId="2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right" vertical="center"/>
    </xf>
    <xf numFmtId="14" fontId="3" fillId="5" borderId="2" xfId="0" applyNumberFormat="1" applyFont="1" applyFill="1" applyBorder="1" applyAlignment="1">
      <alignment horizontal="center" vertical="center"/>
    </xf>
    <xf numFmtId="14" fontId="3" fillId="5" borderId="11" xfId="0" applyNumberFormat="1" applyFont="1" applyFill="1" applyBorder="1" applyAlignment="1">
      <alignment horizontal="left"/>
    </xf>
    <xf numFmtId="0" fontId="0" fillId="5" borderId="18" xfId="0" applyFill="1" applyBorder="1"/>
    <xf numFmtId="0" fontId="0" fillId="5" borderId="19" xfId="0" applyFill="1" applyBorder="1" applyAlignment="1">
      <alignment horizontal="center" vertical="center"/>
    </xf>
    <xf numFmtId="0" fontId="0" fillId="5" borderId="0" xfId="0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center" vertical="top"/>
    </xf>
    <xf numFmtId="0" fontId="3" fillId="5" borderId="19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right" vertical="center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11" xfId="0" applyNumberFormat="1" applyFont="1" applyFill="1" applyBorder="1" applyAlignment="1">
      <alignment horizontal="left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0" fillId="6" borderId="0" xfId="0" applyFill="1" applyBorder="1"/>
    <xf numFmtId="164" fontId="4" fillId="6" borderId="2" xfId="0" applyNumberFormat="1" applyFont="1" applyFill="1" applyBorder="1" applyAlignment="1">
      <alignment horizontal="right" vertical="center"/>
    </xf>
    <xf numFmtId="0" fontId="3" fillId="6" borderId="18" xfId="0" applyFont="1" applyFill="1" applyBorder="1"/>
    <xf numFmtId="0" fontId="0" fillId="6" borderId="2" xfId="0" applyFill="1" applyBorder="1"/>
    <xf numFmtId="0" fontId="0" fillId="6" borderId="2" xfId="0" applyFill="1" applyBorder="1" applyAlignment="1">
      <alignment horizontal="center" vertical="center"/>
    </xf>
    <xf numFmtId="49" fontId="0" fillId="6" borderId="2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165" fontId="0" fillId="6" borderId="2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right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65" fontId="3" fillId="3" borderId="24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6" borderId="2" xfId="0" applyNumberFormat="1" applyFont="1" applyFill="1" applyBorder="1" applyAlignment="1">
      <alignment horizontal="center" vertical="center"/>
    </xf>
    <xf numFmtId="166" fontId="0" fillId="6" borderId="2" xfId="0" applyNumberFormat="1" applyFill="1" applyBorder="1" applyAlignment="1">
      <alignment horizontal="center" vertical="center"/>
    </xf>
    <xf numFmtId="166" fontId="0" fillId="4" borderId="2" xfId="0" applyNumberFormat="1" applyFill="1" applyBorder="1" applyAlignment="1">
      <alignment horizontal="center" vertical="center"/>
    </xf>
    <xf numFmtId="166" fontId="0" fillId="5" borderId="2" xfId="0" applyNumberForma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1" fillId="2" borderId="25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167" fontId="0" fillId="4" borderId="2" xfId="0" applyNumberFormat="1" applyFill="1" applyBorder="1" applyAlignment="1">
      <alignment horizontal="center" vertical="center"/>
    </xf>
    <xf numFmtId="0" fontId="1" fillId="2" borderId="12" xfId="1" applyBorder="1" applyAlignment="1">
      <alignment horizontal="center" vertical="center"/>
    </xf>
    <xf numFmtId="0" fontId="1" fillId="2" borderId="14" xfId="1" applyBorder="1" applyAlignment="1">
      <alignment horizontal="center" vertical="center"/>
    </xf>
    <xf numFmtId="0" fontId="1" fillId="2" borderId="13" xfId="1" applyBorder="1" applyAlignment="1">
      <alignment horizontal="center" vertical="center" wrapText="1"/>
    </xf>
    <xf numFmtId="0" fontId="1" fillId="2" borderId="15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0" fontId="1" fillId="2" borderId="7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1" fillId="2" borderId="23" xfId="1" applyBorder="1" applyAlignment="1">
      <alignment horizontal="center" vertical="center"/>
    </xf>
    <xf numFmtId="0" fontId="1" fillId="2" borderId="4" xfId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colors>
    <mruColors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fa_Beta_TCR_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КС Р4030 (1285)"/>
      <sheetName val="ТКС Р4033 (799)"/>
      <sheetName val="ТКС Р4023 (624)"/>
      <sheetName val="ТКС P4023 (0049)"/>
      <sheetName val="ТКС P4013 (153)"/>
      <sheetName val="ТКС P4015 (301)"/>
      <sheetName val="Р4030 1285 data"/>
      <sheetName val="Р4033 799 data"/>
      <sheetName val="P4023 0049 data"/>
      <sheetName val="Р4023 624 data"/>
      <sheetName val="Р4015 301 data"/>
      <sheetName val="Р4013 153 data"/>
      <sheetName val="Р331 10k 196317 data"/>
      <sheetName val="ТКС Р331 10k 196317"/>
      <sheetName val="Р331 1k data 079600"/>
      <sheetName val="ТКС Р331 1k 079600"/>
      <sheetName val="Р331 100R data 354560"/>
      <sheetName val="ТКС Р331 100R 354560"/>
      <sheetName val="Р321 10R data 144912"/>
      <sheetName val="ТКС Р321 10R 144912"/>
      <sheetName val="Р321 1R data 142131"/>
      <sheetName val="ТКС Р321 1R 142131"/>
      <sheetName val="Р321 0.1R data 137452"/>
      <sheetName val="ТКС Р321 0.1R 137452"/>
    </sheetNames>
    <sheetDataSet>
      <sheetData sheetId="0">
        <row r="7">
          <cell r="B7">
            <v>8.0363704865585071</v>
          </cell>
        </row>
        <row r="8">
          <cell r="B8">
            <v>-2.6143234017434766E-3</v>
          </cell>
        </row>
      </sheetData>
      <sheetData sheetId="1">
        <row r="7">
          <cell r="B7">
            <v>13.629074602667902</v>
          </cell>
        </row>
        <row r="8">
          <cell r="B8">
            <v>-9.684671425861378E-3</v>
          </cell>
        </row>
      </sheetData>
      <sheetData sheetId="2">
        <row r="7">
          <cell r="B7">
            <v>9.8302278302575399</v>
          </cell>
        </row>
        <row r="8">
          <cell r="B8">
            <v>-7.950533513434067E-3</v>
          </cell>
        </row>
      </sheetData>
      <sheetData sheetId="3">
        <row r="7">
          <cell r="B7">
            <v>3.3740154060822447</v>
          </cell>
        </row>
        <row r="8">
          <cell r="B8">
            <v>-8.2412932091963612E-2</v>
          </cell>
        </row>
      </sheetData>
      <sheetData sheetId="4">
        <row r="7">
          <cell r="B7">
            <v>-0.409381310755492</v>
          </cell>
        </row>
        <row r="8">
          <cell r="B8">
            <v>-5.6921885308436559E-2</v>
          </cell>
        </row>
      </sheetData>
      <sheetData sheetId="5">
        <row r="7">
          <cell r="B7">
            <v>-4.6012213651005487</v>
          </cell>
        </row>
        <row r="8">
          <cell r="B8">
            <v>6.3496443789947524E-2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>
            <v>7.6156995112256327</v>
          </cell>
        </row>
        <row r="8">
          <cell r="B8">
            <v>-0.57648069471774843</v>
          </cell>
        </row>
      </sheetData>
      <sheetData sheetId="14"/>
      <sheetData sheetId="15">
        <row r="7">
          <cell r="B7">
            <v>10.225137895593312</v>
          </cell>
        </row>
        <row r="8">
          <cell r="B8">
            <v>-0.54591667705555469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abSelected="1" zoomScale="120" zoomScaleNormal="120" workbookViewId="0">
      <selection sqref="A1:R40"/>
    </sheetView>
  </sheetViews>
  <sheetFormatPr defaultColWidth="8.73046875" defaultRowHeight="14.25" x14ac:dyDescent="0.45"/>
  <cols>
    <col min="1" max="1" width="13.59765625" style="1" customWidth="1"/>
    <col min="2" max="2" width="10.33203125" style="1" customWidth="1"/>
    <col min="3" max="3" width="11.46484375" style="1" customWidth="1"/>
    <col min="4" max="4" width="13.9296875" style="1" customWidth="1"/>
    <col min="5" max="5" width="7.06640625" style="1" customWidth="1"/>
    <col min="6" max="6" width="13.06640625" style="1" customWidth="1"/>
    <col min="7" max="10" width="11.59765625" style="1" customWidth="1"/>
    <col min="11" max="11" width="6.796875" style="1" customWidth="1"/>
    <col min="12" max="12" width="6.265625" style="1" customWidth="1"/>
    <col min="13" max="13" width="15.265625" style="1" customWidth="1"/>
    <col min="14" max="14" width="20" style="1" customWidth="1"/>
    <col min="15" max="15" width="13.796875" style="28" customWidth="1"/>
    <col min="16" max="16" width="16.19921875" style="29" customWidth="1"/>
    <col min="17" max="17" width="13.796875" style="28" customWidth="1"/>
    <col min="18" max="18" width="15.06640625" style="29" customWidth="1"/>
    <col min="19" max="16384" width="8.73046875" style="1"/>
  </cols>
  <sheetData>
    <row r="1" spans="1:18" s="11" customFormat="1" x14ac:dyDescent="0.45">
      <c r="A1" s="111" t="s">
        <v>0</v>
      </c>
      <c r="B1" s="111" t="s">
        <v>1</v>
      </c>
      <c r="C1" s="111" t="s">
        <v>2</v>
      </c>
      <c r="D1" s="111" t="s">
        <v>8</v>
      </c>
      <c r="E1" s="111" t="s">
        <v>28</v>
      </c>
      <c r="F1" s="111" t="s">
        <v>7</v>
      </c>
      <c r="G1" s="111" t="s">
        <v>3</v>
      </c>
      <c r="H1" s="109" t="s">
        <v>26</v>
      </c>
      <c r="I1" s="99" t="s">
        <v>73</v>
      </c>
      <c r="J1" s="106" t="s">
        <v>72</v>
      </c>
      <c r="K1" s="113" t="s">
        <v>55</v>
      </c>
      <c r="L1" s="114"/>
      <c r="M1" s="107" t="s">
        <v>4</v>
      </c>
      <c r="N1" s="109" t="s">
        <v>48</v>
      </c>
      <c r="O1" s="102" t="s">
        <v>5</v>
      </c>
      <c r="P1" s="104" t="s">
        <v>6</v>
      </c>
      <c r="Q1" s="102" t="s">
        <v>5</v>
      </c>
      <c r="R1" s="104" t="s">
        <v>6</v>
      </c>
    </row>
    <row r="2" spans="1:18" s="11" customFormat="1" x14ac:dyDescent="0.45">
      <c r="A2" s="112"/>
      <c r="B2" s="112"/>
      <c r="C2" s="112"/>
      <c r="D2" s="112"/>
      <c r="E2" s="112"/>
      <c r="F2" s="112"/>
      <c r="G2" s="112"/>
      <c r="H2" s="110"/>
      <c r="I2" s="100" t="s">
        <v>74</v>
      </c>
      <c r="J2" s="106"/>
      <c r="K2" s="86" t="s">
        <v>53</v>
      </c>
      <c r="L2" s="8" t="s">
        <v>54</v>
      </c>
      <c r="M2" s="108"/>
      <c r="N2" s="110"/>
      <c r="O2" s="103"/>
      <c r="P2" s="105"/>
      <c r="Q2" s="103"/>
      <c r="R2" s="105"/>
    </row>
    <row r="3" spans="1:18" s="38" customFormat="1" x14ac:dyDescent="0.45">
      <c r="A3" s="30" t="s">
        <v>30</v>
      </c>
      <c r="B3" s="31" t="s">
        <v>32</v>
      </c>
      <c r="C3" s="32">
        <v>182</v>
      </c>
      <c r="D3" s="31">
        <v>400</v>
      </c>
      <c r="E3" s="33" t="s">
        <v>27</v>
      </c>
      <c r="F3" s="34" t="s">
        <v>21</v>
      </c>
      <c r="G3" s="31">
        <v>399.88299999999998</v>
      </c>
      <c r="H3" s="34">
        <f>(G3-D3)/D3</f>
        <v>-2.9250000000004663E-4</v>
      </c>
      <c r="I3" s="94">
        <v>200</v>
      </c>
      <c r="J3" s="87">
        <f>((G3-O3)/(((M3-P3)/365)*D3))*1000000</f>
        <v>-60.949427480959585</v>
      </c>
      <c r="K3" s="34"/>
      <c r="L3" s="31"/>
      <c r="M3" s="35">
        <v>44999</v>
      </c>
      <c r="N3" s="21" t="s">
        <v>29</v>
      </c>
      <c r="O3" s="82">
        <v>399.91800000000001</v>
      </c>
      <c r="P3" s="35">
        <v>44475</v>
      </c>
      <c r="Q3" s="36"/>
      <c r="R3" s="37"/>
    </row>
    <row r="4" spans="1:18" s="13" customFormat="1" x14ac:dyDescent="0.45">
      <c r="A4" s="30" t="s">
        <v>30</v>
      </c>
      <c r="B4" s="31" t="s">
        <v>32</v>
      </c>
      <c r="C4" s="32" t="s">
        <v>70</v>
      </c>
      <c r="D4" s="31">
        <v>400</v>
      </c>
      <c r="E4" s="33" t="s">
        <v>27</v>
      </c>
      <c r="F4" s="34" t="s">
        <v>21</v>
      </c>
      <c r="G4" s="31">
        <v>399.92700000000002</v>
      </c>
      <c r="H4" s="34">
        <f>(G4-D4)/D4</f>
        <v>-1.8249999999994771E-4</v>
      </c>
      <c r="I4" s="94">
        <v>200</v>
      </c>
      <c r="J4" s="87"/>
      <c r="K4" s="34"/>
      <c r="L4" s="31"/>
      <c r="M4" s="35">
        <v>44999</v>
      </c>
      <c r="N4" s="21" t="s">
        <v>29</v>
      </c>
      <c r="O4" s="83"/>
      <c r="P4" s="35"/>
      <c r="Q4" s="36"/>
      <c r="R4" s="37"/>
    </row>
    <row r="5" spans="1:18" s="49" customFormat="1" x14ac:dyDescent="0.45">
      <c r="A5" s="50" t="s">
        <v>30</v>
      </c>
      <c r="B5" s="51" t="s">
        <v>31</v>
      </c>
      <c r="C5" s="52">
        <v>2267</v>
      </c>
      <c r="D5" s="51">
        <v>100</v>
      </c>
      <c r="E5" s="53" t="s">
        <v>27</v>
      </c>
      <c r="F5" s="54" t="s">
        <v>21</v>
      </c>
      <c r="G5" s="51">
        <v>99.914000000000001</v>
      </c>
      <c r="H5" s="54">
        <f>(G5-D5)/D5</f>
        <v>-8.5999999999998523E-4</v>
      </c>
      <c r="I5" s="95">
        <v>200</v>
      </c>
      <c r="J5" s="88">
        <f t="shared" ref="J5:J29" si="0">((G5-O5)/(((M5-P5)/365)*D5))*1000000</f>
        <v>-856.77480916033778</v>
      </c>
      <c r="K5" s="55"/>
      <c r="L5" s="55"/>
      <c r="M5" s="45">
        <v>44999</v>
      </c>
      <c r="N5" s="46" t="s">
        <v>29</v>
      </c>
      <c r="O5" s="81">
        <v>100.03700000000001</v>
      </c>
      <c r="P5" s="45">
        <v>44475</v>
      </c>
      <c r="Q5" s="56"/>
      <c r="R5" s="57"/>
    </row>
    <row r="6" spans="1:18" s="49" customFormat="1" x14ac:dyDescent="0.45">
      <c r="A6" s="50" t="s">
        <v>30</v>
      </c>
      <c r="B6" s="51" t="s">
        <v>31</v>
      </c>
      <c r="C6" s="52" t="s">
        <v>71</v>
      </c>
      <c r="D6" s="51">
        <v>100</v>
      </c>
      <c r="E6" s="53" t="s">
        <v>27</v>
      </c>
      <c r="F6" s="54" t="s">
        <v>21</v>
      </c>
      <c r="G6" s="51">
        <v>99.869</v>
      </c>
      <c r="H6" s="54">
        <f>(G6-D6)/D6</f>
        <v>-1.3100000000000024E-3</v>
      </c>
      <c r="I6" s="95">
        <v>200</v>
      </c>
      <c r="J6" s="88"/>
      <c r="K6" s="55"/>
      <c r="L6" s="55"/>
      <c r="M6" s="45">
        <v>44999</v>
      </c>
      <c r="N6" s="46" t="s">
        <v>29</v>
      </c>
      <c r="O6" s="81"/>
      <c r="P6" s="45"/>
      <c r="Q6" s="56"/>
      <c r="R6" s="57"/>
    </row>
    <row r="7" spans="1:18" s="13" customFormat="1" x14ac:dyDescent="0.45">
      <c r="A7" s="2" t="s">
        <v>30</v>
      </c>
      <c r="B7" s="3" t="s">
        <v>9</v>
      </c>
      <c r="C7" s="4" t="s">
        <v>10</v>
      </c>
      <c r="D7" s="9">
        <v>10</v>
      </c>
      <c r="E7" s="5" t="s">
        <v>27</v>
      </c>
      <c r="F7" s="6" t="s">
        <v>11</v>
      </c>
      <c r="G7" s="3">
        <v>10.001799999999999</v>
      </c>
      <c r="H7" s="6">
        <f>(G7-D7)/D7</f>
        <v>1.7999999999993577E-4</v>
      </c>
      <c r="I7" s="9">
        <v>200</v>
      </c>
      <c r="J7" s="89">
        <f t="shared" si="0"/>
        <v>0</v>
      </c>
      <c r="K7" s="10"/>
      <c r="L7" s="10"/>
      <c r="M7" s="7">
        <v>44999</v>
      </c>
      <c r="N7" s="21" t="s">
        <v>29</v>
      </c>
      <c r="O7" s="22">
        <v>10.001799999999999</v>
      </c>
      <c r="P7" s="7">
        <v>44439</v>
      </c>
      <c r="Q7" s="22"/>
      <c r="R7" s="23"/>
    </row>
    <row r="8" spans="1:18" s="13" customFormat="1" x14ac:dyDescent="0.45">
      <c r="A8" s="2" t="s">
        <v>30</v>
      </c>
      <c r="B8" s="3" t="s">
        <v>9</v>
      </c>
      <c r="C8" s="4" t="s">
        <v>12</v>
      </c>
      <c r="D8" s="9">
        <v>10</v>
      </c>
      <c r="E8" s="5" t="s">
        <v>27</v>
      </c>
      <c r="F8" s="6" t="s">
        <v>11</v>
      </c>
      <c r="G8" s="3">
        <v>10.0014</v>
      </c>
      <c r="H8" s="6">
        <f t="shared" ref="H8:H29" si="1">(G8-D8)/D8</f>
        <v>1.4000000000002899E-4</v>
      </c>
      <c r="I8" s="9">
        <v>200</v>
      </c>
      <c r="J8" s="89">
        <f t="shared" si="0"/>
        <v>-18.58181818182203</v>
      </c>
      <c r="K8" s="10"/>
      <c r="L8" s="10"/>
      <c r="M8" s="35">
        <v>44999</v>
      </c>
      <c r="N8" s="21" t="s">
        <v>29</v>
      </c>
      <c r="O8" s="22">
        <v>10.00168</v>
      </c>
      <c r="P8" s="7">
        <v>44449</v>
      </c>
      <c r="Q8" s="22"/>
      <c r="R8" s="23"/>
    </row>
    <row r="9" spans="1:18" s="69" customFormat="1" x14ac:dyDescent="0.45">
      <c r="A9" s="58" t="s">
        <v>30</v>
      </c>
      <c r="B9" s="59" t="s">
        <v>13</v>
      </c>
      <c r="C9" s="60" t="s">
        <v>43</v>
      </c>
      <c r="D9" s="61">
        <v>1</v>
      </c>
      <c r="E9" s="62" t="s">
        <v>27</v>
      </c>
      <c r="F9" s="63" t="s">
        <v>11</v>
      </c>
      <c r="G9" s="59">
        <v>1.0002200000000001</v>
      </c>
      <c r="H9" s="63">
        <f t="shared" si="1"/>
        <v>2.20000000000109E-4</v>
      </c>
      <c r="I9" s="61">
        <v>200</v>
      </c>
      <c r="J9" s="90">
        <f t="shared" si="0"/>
        <v>14.285714285807876</v>
      </c>
      <c r="K9" s="64"/>
      <c r="L9" s="64"/>
      <c r="M9" s="65">
        <v>44999</v>
      </c>
      <c r="N9" s="66" t="s">
        <v>29</v>
      </c>
      <c r="O9" s="67">
        <v>1.0002</v>
      </c>
      <c r="P9" s="65">
        <v>44488</v>
      </c>
      <c r="Q9" s="67"/>
      <c r="R9" s="68"/>
    </row>
    <row r="10" spans="1:18" s="13" customFormat="1" x14ac:dyDescent="0.45">
      <c r="A10" s="2" t="s">
        <v>30</v>
      </c>
      <c r="B10" s="3" t="s">
        <v>13</v>
      </c>
      <c r="C10" s="4" t="s">
        <v>14</v>
      </c>
      <c r="D10" s="9">
        <v>1</v>
      </c>
      <c r="E10" s="5" t="s">
        <v>27</v>
      </c>
      <c r="F10" s="6" t="s">
        <v>11</v>
      </c>
      <c r="G10" s="3">
        <v>1.0000899999999999</v>
      </c>
      <c r="H10" s="6">
        <f t="shared" si="1"/>
        <v>8.9999999999923475E-5</v>
      </c>
      <c r="I10" s="9">
        <v>200</v>
      </c>
      <c r="J10" s="89">
        <f t="shared" si="0"/>
        <v>-6.5178571428998433</v>
      </c>
      <c r="K10" s="10"/>
      <c r="L10" s="10"/>
      <c r="M10" s="7">
        <v>44999</v>
      </c>
      <c r="N10" s="21" t="s">
        <v>29</v>
      </c>
      <c r="O10" s="22">
        <v>1.0001</v>
      </c>
      <c r="P10" s="7">
        <v>44439</v>
      </c>
      <c r="Q10" s="22">
        <v>1.0001</v>
      </c>
      <c r="R10" s="24">
        <v>31781</v>
      </c>
    </row>
    <row r="11" spans="1:18" s="13" customFormat="1" x14ac:dyDescent="0.45">
      <c r="A11" s="2" t="s">
        <v>30</v>
      </c>
      <c r="B11" s="3" t="s">
        <v>13</v>
      </c>
      <c r="C11" s="4" t="s">
        <v>15</v>
      </c>
      <c r="D11" s="9">
        <v>1</v>
      </c>
      <c r="E11" s="5" t="s">
        <v>27</v>
      </c>
      <c r="F11" s="6" t="s">
        <v>11</v>
      </c>
      <c r="G11" s="3">
        <v>1.00014</v>
      </c>
      <c r="H11" s="6">
        <f t="shared" si="1"/>
        <v>1.4000000000002899E-4</v>
      </c>
      <c r="I11" s="9">
        <v>200</v>
      </c>
      <c r="J11" s="89">
        <f t="shared" si="0"/>
        <v>13.248638838562293</v>
      </c>
      <c r="K11" s="10"/>
      <c r="L11" s="10"/>
      <c r="M11" s="35">
        <v>44999</v>
      </c>
      <c r="N11" s="21" t="s">
        <v>29</v>
      </c>
      <c r="O11" s="22">
        <v>1.0001199999999999</v>
      </c>
      <c r="P11" s="7">
        <v>44448</v>
      </c>
      <c r="Q11" s="22"/>
      <c r="R11" s="23"/>
    </row>
    <row r="12" spans="1:18" s="13" customFormat="1" x14ac:dyDescent="0.45">
      <c r="A12" s="2" t="s">
        <v>30</v>
      </c>
      <c r="B12" s="3" t="s">
        <v>13</v>
      </c>
      <c r="C12" s="4" t="s">
        <v>44</v>
      </c>
      <c r="D12" s="5">
        <v>0.5</v>
      </c>
      <c r="E12" s="5" t="s">
        <v>27</v>
      </c>
      <c r="F12" s="6" t="s">
        <v>11</v>
      </c>
      <c r="G12" s="3">
        <v>0.50003799999999998</v>
      </c>
      <c r="H12" s="6">
        <f t="shared" si="1"/>
        <v>7.5999999999964984E-5</v>
      </c>
      <c r="I12" s="9">
        <v>200</v>
      </c>
      <c r="J12" s="89">
        <f t="shared" si="0"/>
        <v>-68.571428571497151</v>
      </c>
      <c r="K12" s="10"/>
      <c r="L12" s="10"/>
      <c r="M12" s="7">
        <v>44999</v>
      </c>
      <c r="N12" s="21" t="s">
        <v>29</v>
      </c>
      <c r="O12" s="22">
        <v>0.50008600000000003</v>
      </c>
      <c r="P12" s="7">
        <v>44488</v>
      </c>
      <c r="Q12" s="22"/>
      <c r="R12" s="23"/>
    </row>
    <row r="13" spans="1:18" s="13" customFormat="1" x14ac:dyDescent="0.45">
      <c r="A13" s="2" t="s">
        <v>30</v>
      </c>
      <c r="B13" s="3" t="s">
        <v>13</v>
      </c>
      <c r="C13" s="4" t="s">
        <v>16</v>
      </c>
      <c r="D13" s="5">
        <v>0.5</v>
      </c>
      <c r="E13" s="5" t="s">
        <v>27</v>
      </c>
      <c r="F13" s="6" t="s">
        <v>11</v>
      </c>
      <c r="G13" s="3">
        <v>0.500004</v>
      </c>
      <c r="H13" s="6">
        <f t="shared" si="1"/>
        <v>8.0000000000080007E-6</v>
      </c>
      <c r="I13" s="9">
        <v>200</v>
      </c>
      <c r="J13" s="89">
        <f t="shared" si="0"/>
        <v>7.8214285714363943</v>
      </c>
      <c r="K13" s="10"/>
      <c r="L13" s="10"/>
      <c r="M13" s="7">
        <v>44999</v>
      </c>
      <c r="N13" s="21" t="s">
        <v>29</v>
      </c>
      <c r="O13" s="22">
        <v>0.499998</v>
      </c>
      <c r="P13" s="7">
        <v>44439</v>
      </c>
      <c r="Q13" s="22">
        <v>0.50004000000000004</v>
      </c>
      <c r="R13" s="24">
        <v>31781</v>
      </c>
    </row>
    <row r="14" spans="1:18" s="13" customFormat="1" x14ac:dyDescent="0.45">
      <c r="A14" s="2" t="s">
        <v>30</v>
      </c>
      <c r="B14" s="3" t="s">
        <v>13</v>
      </c>
      <c r="C14" s="4" t="s">
        <v>17</v>
      </c>
      <c r="D14" s="5">
        <v>0.5</v>
      </c>
      <c r="E14" s="5" t="s">
        <v>27</v>
      </c>
      <c r="F14" s="6" t="s">
        <v>11</v>
      </c>
      <c r="G14" s="3">
        <v>0.50008200000000003</v>
      </c>
      <c r="H14" s="6">
        <f t="shared" si="1"/>
        <v>1.6400000000005299E-4</v>
      </c>
      <c r="I14" s="9">
        <v>200</v>
      </c>
      <c r="J14" s="89">
        <f t="shared" si="0"/>
        <v>-9.2740471869053529</v>
      </c>
      <c r="K14" s="10"/>
      <c r="L14" s="10"/>
      <c r="M14" s="35">
        <v>44999</v>
      </c>
      <c r="N14" s="21" t="s">
        <v>29</v>
      </c>
      <c r="O14" s="22">
        <v>0.50008900000000001</v>
      </c>
      <c r="P14" s="7">
        <v>44448</v>
      </c>
      <c r="Q14" s="22"/>
      <c r="R14" s="23"/>
    </row>
    <row r="15" spans="1:18" s="69" customFormat="1" x14ac:dyDescent="0.45">
      <c r="A15" s="58" t="s">
        <v>30</v>
      </c>
      <c r="B15" s="59" t="s">
        <v>13</v>
      </c>
      <c r="C15" s="60" t="s">
        <v>45</v>
      </c>
      <c r="D15" s="62">
        <v>0.1</v>
      </c>
      <c r="E15" s="62" t="s">
        <v>27</v>
      </c>
      <c r="F15" s="63" t="s">
        <v>11</v>
      </c>
      <c r="G15" s="59">
        <v>0.100034</v>
      </c>
      <c r="H15" s="63">
        <f t="shared" si="1"/>
        <v>3.399999999999237E-4</v>
      </c>
      <c r="I15" s="61">
        <v>200</v>
      </c>
      <c r="J15" s="90">
        <f t="shared" si="0"/>
        <v>-100.00000000000088</v>
      </c>
      <c r="K15" s="64"/>
      <c r="L15" s="64"/>
      <c r="M15" s="65">
        <v>44999</v>
      </c>
      <c r="N15" s="66" t="s">
        <v>29</v>
      </c>
      <c r="O15" s="67">
        <v>0.100048</v>
      </c>
      <c r="P15" s="65">
        <v>44488</v>
      </c>
      <c r="Q15" s="67"/>
      <c r="R15" s="68"/>
    </row>
    <row r="16" spans="1:18" s="13" customFormat="1" x14ac:dyDescent="0.45">
      <c r="A16" s="2" t="s">
        <v>30</v>
      </c>
      <c r="B16" s="3" t="s">
        <v>13</v>
      </c>
      <c r="C16" s="4" t="s">
        <v>18</v>
      </c>
      <c r="D16" s="5">
        <v>0.1</v>
      </c>
      <c r="E16" s="5" t="s">
        <v>27</v>
      </c>
      <c r="F16" s="6" t="s">
        <v>11</v>
      </c>
      <c r="G16" s="3">
        <v>9.9989999999999996E-2</v>
      </c>
      <c r="H16" s="6">
        <f t="shared" si="1"/>
        <v>-1.0000000000010001E-4</v>
      </c>
      <c r="I16" s="9">
        <v>200</v>
      </c>
      <c r="J16" s="89">
        <f t="shared" si="0"/>
        <v>0</v>
      </c>
      <c r="K16" s="10"/>
      <c r="L16" s="10"/>
      <c r="M16" s="7">
        <v>44999</v>
      </c>
      <c r="N16" s="21" t="s">
        <v>29</v>
      </c>
      <c r="O16" s="22">
        <v>9.9989999999999996E-2</v>
      </c>
      <c r="P16" s="7">
        <v>44439</v>
      </c>
      <c r="Q16" s="22">
        <v>9.9989999999999996E-2</v>
      </c>
      <c r="R16" s="24">
        <v>31781</v>
      </c>
    </row>
    <row r="17" spans="1:19" s="49" customFormat="1" x14ac:dyDescent="0.45">
      <c r="A17" s="50" t="s">
        <v>30</v>
      </c>
      <c r="B17" s="51" t="s">
        <v>13</v>
      </c>
      <c r="C17" s="52" t="s">
        <v>19</v>
      </c>
      <c r="D17" s="53">
        <v>0.1</v>
      </c>
      <c r="E17" s="53" t="s">
        <v>27</v>
      </c>
      <c r="F17" s="54" t="s">
        <v>11</v>
      </c>
      <c r="G17" s="51">
        <v>0.100041</v>
      </c>
      <c r="H17" s="54">
        <f t="shared" si="1"/>
        <v>4.099999999999937E-4</v>
      </c>
      <c r="I17" s="95">
        <v>200</v>
      </c>
      <c r="J17" s="88">
        <f t="shared" si="0"/>
        <v>331.21597096194296</v>
      </c>
      <c r="K17" s="55"/>
      <c r="L17" s="55"/>
      <c r="M17" s="80">
        <v>44999</v>
      </c>
      <c r="N17" s="46" t="s">
        <v>29</v>
      </c>
      <c r="O17" s="81">
        <v>9.9990999999999997E-2</v>
      </c>
      <c r="P17" s="45">
        <v>44448</v>
      </c>
      <c r="Q17" s="81"/>
      <c r="R17" s="57"/>
    </row>
    <row r="18" spans="1:19" s="13" customFormat="1" x14ac:dyDescent="0.45">
      <c r="A18" s="2" t="s">
        <v>30</v>
      </c>
      <c r="B18" s="3" t="s">
        <v>13</v>
      </c>
      <c r="C18" s="4" t="s">
        <v>46</v>
      </c>
      <c r="D18" s="5">
        <v>0.01</v>
      </c>
      <c r="E18" s="5" t="s">
        <v>27</v>
      </c>
      <c r="F18" s="6" t="s">
        <v>21</v>
      </c>
      <c r="G18" s="3">
        <v>1.00023E-2</v>
      </c>
      <c r="H18" s="6">
        <f t="shared" si="1"/>
        <v>2.3000000000002185E-4</v>
      </c>
      <c r="I18" s="9">
        <v>500</v>
      </c>
      <c r="J18" s="89">
        <f t="shared" si="0"/>
        <v>-192.85714285711273</v>
      </c>
      <c r="K18" s="10"/>
      <c r="L18" s="10"/>
      <c r="M18" s="7">
        <v>44999</v>
      </c>
      <c r="N18" s="21" t="s">
        <v>29</v>
      </c>
      <c r="O18" s="22">
        <v>1.0005E-2</v>
      </c>
      <c r="P18" s="7">
        <v>44488</v>
      </c>
      <c r="Q18" s="22"/>
      <c r="R18" s="23"/>
    </row>
    <row r="19" spans="1:19" s="13" customFormat="1" x14ac:dyDescent="0.45">
      <c r="A19" s="2" t="s">
        <v>30</v>
      </c>
      <c r="B19" s="3" t="s">
        <v>13</v>
      </c>
      <c r="C19" s="4" t="s">
        <v>20</v>
      </c>
      <c r="D19" s="5">
        <v>0.01</v>
      </c>
      <c r="E19" s="5" t="s">
        <v>27</v>
      </c>
      <c r="F19" s="6" t="s">
        <v>21</v>
      </c>
      <c r="G19" s="3">
        <v>1.0003E-2</v>
      </c>
      <c r="H19" s="6">
        <f t="shared" si="1"/>
        <v>2.9999999999995308E-4</v>
      </c>
      <c r="I19" s="9">
        <v>500</v>
      </c>
      <c r="J19" s="89">
        <f t="shared" si="0"/>
        <v>65.178571428523554</v>
      </c>
      <c r="K19" s="10"/>
      <c r="L19" s="10"/>
      <c r="M19" s="7">
        <v>44999</v>
      </c>
      <c r="N19" s="21" t="s">
        <v>29</v>
      </c>
      <c r="O19" s="22">
        <v>1.0002E-2</v>
      </c>
      <c r="P19" s="7">
        <v>44439</v>
      </c>
      <c r="Q19" s="22">
        <v>9.9970000000000007E-3</v>
      </c>
      <c r="R19" s="24">
        <v>31781</v>
      </c>
    </row>
    <row r="20" spans="1:19" s="13" customFormat="1" x14ac:dyDescent="0.45">
      <c r="A20" s="2" t="s">
        <v>30</v>
      </c>
      <c r="B20" s="3" t="s">
        <v>13</v>
      </c>
      <c r="C20" s="4" t="s">
        <v>22</v>
      </c>
      <c r="D20" s="5">
        <v>0.01</v>
      </c>
      <c r="E20" s="5" t="s">
        <v>27</v>
      </c>
      <c r="F20" s="6" t="s">
        <v>21</v>
      </c>
      <c r="G20" s="3">
        <v>9.9989999999999992E-3</v>
      </c>
      <c r="H20" s="6">
        <f t="shared" si="1"/>
        <v>-1.0000000000010001E-4</v>
      </c>
      <c r="I20" s="9">
        <v>500</v>
      </c>
      <c r="J20" s="89">
        <f t="shared" si="0"/>
        <v>-132.48638838477257</v>
      </c>
      <c r="K20" s="10"/>
      <c r="L20" s="10"/>
      <c r="M20" s="35">
        <v>44999</v>
      </c>
      <c r="N20" s="21" t="s">
        <v>29</v>
      </c>
      <c r="O20" s="22">
        <v>1.0000999999999999E-2</v>
      </c>
      <c r="P20" s="7">
        <v>44448</v>
      </c>
      <c r="Q20" s="22"/>
      <c r="R20" s="23"/>
    </row>
    <row r="21" spans="1:19" s="13" customFormat="1" x14ac:dyDescent="0.45">
      <c r="A21" s="2" t="s">
        <v>30</v>
      </c>
      <c r="B21" s="3" t="s">
        <v>13</v>
      </c>
      <c r="C21" s="4" t="s">
        <v>47</v>
      </c>
      <c r="D21" s="5">
        <v>1E-3</v>
      </c>
      <c r="E21" s="5" t="s">
        <v>27</v>
      </c>
      <c r="F21" s="6" t="s">
        <v>24</v>
      </c>
      <c r="G21" s="3">
        <v>1.0011E-3</v>
      </c>
      <c r="H21" s="6">
        <f t="shared" si="1"/>
        <v>1.0999999999999725E-3</v>
      </c>
      <c r="I21" s="9">
        <v>3000</v>
      </c>
      <c r="J21" s="89">
        <f t="shared" si="0"/>
        <v>1071.4285714285586</v>
      </c>
      <c r="K21" s="10"/>
      <c r="L21" s="10"/>
      <c r="M21" s="7">
        <v>44999</v>
      </c>
      <c r="N21" s="21" t="s">
        <v>29</v>
      </c>
      <c r="O21" s="22">
        <v>9.9960000000000001E-4</v>
      </c>
      <c r="P21" s="7">
        <v>44488</v>
      </c>
      <c r="Q21" s="22"/>
      <c r="R21" s="23"/>
    </row>
    <row r="22" spans="1:19" s="13" customFormat="1" x14ac:dyDescent="0.45">
      <c r="A22" s="2" t="s">
        <v>30</v>
      </c>
      <c r="B22" s="3" t="s">
        <v>13</v>
      </c>
      <c r="C22" s="4" t="s">
        <v>23</v>
      </c>
      <c r="D22" s="5">
        <v>1E-3</v>
      </c>
      <c r="E22" s="5" t="s">
        <v>27</v>
      </c>
      <c r="F22" s="6" t="s">
        <v>24</v>
      </c>
      <c r="G22" s="3">
        <v>1.0008E-3</v>
      </c>
      <c r="H22" s="6">
        <f t="shared" si="1"/>
        <v>8.0000000000001945E-4</v>
      </c>
      <c r="I22" s="9">
        <v>3000</v>
      </c>
      <c r="J22" s="89">
        <f t="shared" si="0"/>
        <v>130.3571428572167</v>
      </c>
      <c r="K22" s="10"/>
      <c r="L22" s="10"/>
      <c r="M22" s="7">
        <v>44999</v>
      </c>
      <c r="N22" s="21" t="s">
        <v>29</v>
      </c>
      <c r="O22" s="22">
        <v>1.0005999999999999E-3</v>
      </c>
      <c r="P22" s="7">
        <v>44439</v>
      </c>
      <c r="Q22" s="22">
        <v>1.0009999999999999E-3</v>
      </c>
      <c r="R22" s="24">
        <v>31781</v>
      </c>
    </row>
    <row r="23" spans="1:19" s="13" customFormat="1" x14ac:dyDescent="0.45">
      <c r="A23" s="2" t="s">
        <v>30</v>
      </c>
      <c r="B23" s="3" t="s">
        <v>13</v>
      </c>
      <c r="C23" s="4" t="s">
        <v>25</v>
      </c>
      <c r="D23" s="5">
        <v>1E-3</v>
      </c>
      <c r="E23" s="5" t="s">
        <v>27</v>
      </c>
      <c r="F23" s="6" t="s">
        <v>24</v>
      </c>
      <c r="G23" s="3">
        <v>1.0011E-3</v>
      </c>
      <c r="H23" s="6">
        <f t="shared" si="1"/>
        <v>1.0999999999999725E-3</v>
      </c>
      <c r="I23" s="9">
        <v>3000</v>
      </c>
      <c r="J23" s="89">
        <f t="shared" si="0"/>
        <v>953.90199637017292</v>
      </c>
      <c r="K23" s="10"/>
      <c r="L23" s="10"/>
      <c r="M23" s="35">
        <v>44999</v>
      </c>
      <c r="N23" s="21" t="s">
        <v>29</v>
      </c>
      <c r="O23" s="22">
        <v>9.9966000000000009E-4</v>
      </c>
      <c r="P23" s="7">
        <v>44448</v>
      </c>
      <c r="Q23" s="22"/>
      <c r="R23" s="23"/>
    </row>
    <row r="24" spans="1:19" s="13" customFormat="1" x14ac:dyDescent="0.45">
      <c r="A24" s="2" t="s">
        <v>33</v>
      </c>
      <c r="B24" s="3" t="s">
        <v>34</v>
      </c>
      <c r="C24" s="4" t="s">
        <v>49</v>
      </c>
      <c r="D24" s="3">
        <v>1000</v>
      </c>
      <c r="E24" s="5" t="s">
        <v>52</v>
      </c>
      <c r="F24" s="6" t="s">
        <v>50</v>
      </c>
      <c r="G24" s="3">
        <v>1000.043</v>
      </c>
      <c r="H24" s="6">
        <f t="shared" si="1"/>
        <v>4.3000000000006365E-5</v>
      </c>
      <c r="I24" s="9">
        <v>4</v>
      </c>
      <c r="J24" s="89">
        <f t="shared" si="0"/>
        <v>1.9010416666217131</v>
      </c>
      <c r="K24" s="12">
        <f>'[1]ТКС Р4030 (1285)'!$B$7</f>
        <v>8.0363704865585071</v>
      </c>
      <c r="L24" s="12">
        <f>'[1]ТКС Р4030 (1285)'!$B$8</f>
        <v>-2.6143234017434766E-3</v>
      </c>
      <c r="M24" s="7">
        <v>45007</v>
      </c>
      <c r="N24" s="21" t="s">
        <v>29</v>
      </c>
      <c r="O24" s="22">
        <v>1000.0410000000001</v>
      </c>
      <c r="P24" s="7">
        <v>44623</v>
      </c>
      <c r="Q24" s="25"/>
      <c r="R24" s="23"/>
    </row>
    <row r="25" spans="1:19" s="69" customFormat="1" x14ac:dyDescent="0.45">
      <c r="A25" s="58" t="s">
        <v>33</v>
      </c>
      <c r="B25" s="59" t="s">
        <v>35</v>
      </c>
      <c r="C25" s="60">
        <v>799</v>
      </c>
      <c r="D25" s="59">
        <v>100</v>
      </c>
      <c r="E25" s="62" t="s">
        <v>52</v>
      </c>
      <c r="F25" s="63" t="s">
        <v>39</v>
      </c>
      <c r="G25" s="59">
        <v>99.993600000000001</v>
      </c>
      <c r="H25" s="63">
        <f t="shared" si="1"/>
        <v>-6.399999999999295E-5</v>
      </c>
      <c r="I25" s="61">
        <v>3</v>
      </c>
      <c r="J25" s="90">
        <f t="shared" si="0"/>
        <v>-3.8020833333244726</v>
      </c>
      <c r="K25" s="70">
        <f>'[1]ТКС Р4033 (799)'!$B$7</f>
        <v>13.629074602667902</v>
      </c>
      <c r="L25" s="70">
        <f>'[1]ТКС Р4033 (799)'!$B$8</f>
        <v>-9.684671425861378E-3</v>
      </c>
      <c r="M25" s="65">
        <v>45007</v>
      </c>
      <c r="N25" s="66" t="s">
        <v>29</v>
      </c>
      <c r="O25" s="67">
        <v>99.994</v>
      </c>
      <c r="P25" s="65">
        <v>44623</v>
      </c>
      <c r="Q25" s="71"/>
      <c r="R25" s="68"/>
    </row>
    <row r="26" spans="1:19" s="69" customFormat="1" x14ac:dyDescent="0.45">
      <c r="A26" s="58" t="s">
        <v>33</v>
      </c>
      <c r="B26" s="59" t="s">
        <v>36</v>
      </c>
      <c r="C26" s="60">
        <v>624</v>
      </c>
      <c r="D26" s="59">
        <v>10</v>
      </c>
      <c r="E26" s="62" t="s">
        <v>52</v>
      </c>
      <c r="F26" s="63" t="s">
        <v>39</v>
      </c>
      <c r="G26" s="59">
        <v>9.9992000000000001</v>
      </c>
      <c r="H26" s="63">
        <f t="shared" si="1"/>
        <v>-7.9999999999991184E-5</v>
      </c>
      <c r="I26" s="61">
        <v>2</v>
      </c>
      <c r="J26" s="90">
        <f t="shared" si="0"/>
        <v>-1.9010416665946976</v>
      </c>
      <c r="K26" s="70">
        <f>'[1]ТКС Р4023 (624)'!$B$7</f>
        <v>9.8302278302575399</v>
      </c>
      <c r="L26" s="70">
        <f>'[1]ТКС Р4023 (624)'!$B$8</f>
        <v>-7.950533513434067E-3</v>
      </c>
      <c r="M26" s="65">
        <v>45007</v>
      </c>
      <c r="N26" s="66" t="s">
        <v>29</v>
      </c>
      <c r="O26" s="67">
        <v>9.9992199999999993</v>
      </c>
      <c r="P26" s="65">
        <v>44623</v>
      </c>
      <c r="Q26" s="71"/>
      <c r="R26" s="68"/>
    </row>
    <row r="27" spans="1:19" s="69" customFormat="1" x14ac:dyDescent="0.45">
      <c r="A27" s="72" t="s">
        <v>33</v>
      </c>
      <c r="B27" s="73" t="s">
        <v>36</v>
      </c>
      <c r="C27" s="74" t="s">
        <v>40</v>
      </c>
      <c r="D27" s="73">
        <v>10</v>
      </c>
      <c r="E27" s="75" t="s">
        <v>52</v>
      </c>
      <c r="F27" s="76" t="s">
        <v>39</v>
      </c>
      <c r="G27" s="73">
        <v>9.9992800000000006</v>
      </c>
      <c r="H27" s="76">
        <f t="shared" si="1"/>
        <v>-7.1999999999938785E-5</v>
      </c>
      <c r="I27" s="96">
        <v>2</v>
      </c>
      <c r="J27" s="91">
        <f t="shared" si="0"/>
        <v>6.6536458334191346</v>
      </c>
      <c r="K27" s="77">
        <f>'[1]ТКС P4023 (0049)'!$B$7</f>
        <v>3.3740154060822447</v>
      </c>
      <c r="L27" s="77">
        <f>'[1]ТКС P4023 (0049)'!$B$8</f>
        <v>-8.2412932091963612E-2</v>
      </c>
      <c r="M27" s="65">
        <v>45007</v>
      </c>
      <c r="N27" s="66" t="s">
        <v>29</v>
      </c>
      <c r="O27" s="84">
        <v>9.9992099999999997</v>
      </c>
      <c r="P27" s="65">
        <v>44623</v>
      </c>
      <c r="Q27" s="78"/>
      <c r="R27" s="79"/>
    </row>
    <row r="28" spans="1:19" s="13" customFormat="1" x14ac:dyDescent="0.45">
      <c r="A28" s="14" t="s">
        <v>33</v>
      </c>
      <c r="B28" s="15" t="s">
        <v>37</v>
      </c>
      <c r="C28" s="16" t="s">
        <v>41</v>
      </c>
      <c r="D28" s="15">
        <v>1</v>
      </c>
      <c r="E28" s="17" t="s">
        <v>52</v>
      </c>
      <c r="F28" s="18" t="s">
        <v>39</v>
      </c>
      <c r="G28" s="15">
        <v>0.99999199999999999</v>
      </c>
      <c r="H28" s="18">
        <f t="shared" si="1"/>
        <v>-8.0000000000080007E-6</v>
      </c>
      <c r="I28" s="97">
        <v>2</v>
      </c>
      <c r="J28" s="92">
        <f t="shared" si="0"/>
        <v>0.95052083336066628</v>
      </c>
      <c r="K28" s="19">
        <f>'[1]ТКС P4013 (153)'!$B$7</f>
        <v>-0.409381310755492</v>
      </c>
      <c r="L28" s="19">
        <f>'[1]ТКС P4013 (153)'!$B$8</f>
        <v>-5.6921885308436559E-2</v>
      </c>
      <c r="M28" s="7">
        <v>45007</v>
      </c>
      <c r="N28" s="21" t="s">
        <v>29</v>
      </c>
      <c r="O28" s="85">
        <v>0.99999099999999996</v>
      </c>
      <c r="P28" s="7">
        <v>44623</v>
      </c>
      <c r="Q28" s="26"/>
      <c r="R28" s="27"/>
    </row>
    <row r="29" spans="1:19" s="13" customFormat="1" x14ac:dyDescent="0.45">
      <c r="A29" s="14" t="s">
        <v>33</v>
      </c>
      <c r="B29" s="15" t="s">
        <v>38</v>
      </c>
      <c r="C29" s="16" t="s">
        <v>42</v>
      </c>
      <c r="D29" s="15">
        <v>100</v>
      </c>
      <c r="E29" s="15" t="s">
        <v>51</v>
      </c>
      <c r="F29" s="18" t="s">
        <v>39</v>
      </c>
      <c r="G29" s="15">
        <v>100.0008</v>
      </c>
      <c r="H29" s="18">
        <f t="shared" si="1"/>
        <v>7.9999999999813547E-6</v>
      </c>
      <c r="I29" s="97">
        <v>2</v>
      </c>
      <c r="J29" s="92">
        <f t="shared" si="0"/>
        <v>0</v>
      </c>
      <c r="K29" s="19">
        <f>'[1]ТКС P4015 (301)'!$B$7</f>
        <v>-4.6012213651005487</v>
      </c>
      <c r="L29" s="19">
        <f>'[1]ТКС P4015 (301)'!$B$8</f>
        <v>6.3496443789947524E-2</v>
      </c>
      <c r="M29" s="7">
        <v>45007</v>
      </c>
      <c r="N29" s="21" t="s">
        <v>29</v>
      </c>
      <c r="O29" s="85">
        <v>100.0008</v>
      </c>
      <c r="P29" s="7">
        <v>44623</v>
      </c>
      <c r="Q29" s="26"/>
      <c r="R29" s="27"/>
    </row>
    <row r="30" spans="1:19" x14ac:dyDescent="0.45">
      <c r="A30" s="14" t="s">
        <v>33</v>
      </c>
      <c r="B30" s="15" t="s">
        <v>56</v>
      </c>
      <c r="C30" s="16" t="s">
        <v>57</v>
      </c>
      <c r="D30" s="15">
        <v>10</v>
      </c>
      <c r="E30" s="15" t="s">
        <v>51</v>
      </c>
      <c r="F30" s="18" t="s">
        <v>50</v>
      </c>
      <c r="G30" s="15">
        <v>9.9999800000000008</v>
      </c>
      <c r="H30" s="18">
        <f t="shared" ref="H30" si="2">(G30-D30)/D30</f>
        <v>-1.9999999999242845E-6</v>
      </c>
      <c r="I30" s="97">
        <v>2</v>
      </c>
      <c r="J30" s="92"/>
      <c r="K30" s="19">
        <f>'[1]ТКС Р331 10k 196317'!$B$7</f>
        <v>7.6156995112256327</v>
      </c>
      <c r="L30" s="19">
        <f>'[1]ТКС Р331 10k 196317'!$B$8</f>
        <v>-0.57648069471774843</v>
      </c>
      <c r="M30" s="7">
        <v>45006</v>
      </c>
      <c r="N30" s="21" t="s">
        <v>29</v>
      </c>
      <c r="O30" s="26"/>
      <c r="P30" s="27"/>
      <c r="Q30" s="26"/>
      <c r="R30" s="27"/>
    </row>
    <row r="31" spans="1:19" x14ac:dyDescent="0.45">
      <c r="A31" s="14" t="s">
        <v>33</v>
      </c>
      <c r="B31" s="15" t="s">
        <v>56</v>
      </c>
      <c r="C31" s="16" t="s">
        <v>60</v>
      </c>
      <c r="D31" s="15">
        <v>1</v>
      </c>
      <c r="E31" s="15" t="s">
        <v>51</v>
      </c>
      <c r="F31" s="18" t="s">
        <v>50</v>
      </c>
      <c r="G31" s="15">
        <v>1.0000880000000001</v>
      </c>
      <c r="H31" s="18">
        <f t="shared" ref="H31:H36" si="3">(G31-D31)/D31</f>
        <v>8.8000000000088008E-5</v>
      </c>
      <c r="I31" s="97">
        <v>2</v>
      </c>
      <c r="J31" s="92"/>
      <c r="K31" s="19">
        <f>'[1]ТКС Р331 1k 079600'!$B$7</f>
        <v>10.225137895593312</v>
      </c>
      <c r="L31" s="19">
        <f>'[1]ТКС Р331 1k 079600'!$B$8</f>
        <v>-0.54591667705555469</v>
      </c>
      <c r="M31" s="7">
        <v>45006</v>
      </c>
      <c r="N31" s="21" t="s">
        <v>29</v>
      </c>
      <c r="O31" s="26"/>
      <c r="P31" s="27"/>
      <c r="Q31" s="26"/>
      <c r="R31" s="27"/>
      <c r="S31" s="1" t="s">
        <v>69</v>
      </c>
    </row>
    <row r="32" spans="1:19" x14ac:dyDescent="0.45">
      <c r="A32" s="14" t="s">
        <v>33</v>
      </c>
      <c r="B32" s="15" t="s">
        <v>56</v>
      </c>
      <c r="C32" s="16" t="s">
        <v>61</v>
      </c>
      <c r="D32" s="15">
        <v>100</v>
      </c>
      <c r="E32" s="20" t="s">
        <v>58</v>
      </c>
      <c r="F32" s="18" t="s">
        <v>50</v>
      </c>
      <c r="G32" s="15">
        <v>99.994399999999999</v>
      </c>
      <c r="H32" s="18">
        <f t="shared" si="3"/>
        <v>-5.6000000000011593E-5</v>
      </c>
      <c r="I32" s="97">
        <v>2</v>
      </c>
      <c r="J32" s="92"/>
      <c r="K32" s="19">
        <v>10.6</v>
      </c>
      <c r="L32" s="19">
        <v>-0.84</v>
      </c>
      <c r="M32" s="7">
        <v>45006</v>
      </c>
      <c r="N32" s="21" t="s">
        <v>29</v>
      </c>
      <c r="O32" s="26"/>
      <c r="P32" s="27"/>
      <c r="Q32" s="26"/>
      <c r="R32" s="27"/>
    </row>
    <row r="33" spans="1:18" x14ac:dyDescent="0.45">
      <c r="A33" s="14" t="s">
        <v>33</v>
      </c>
      <c r="B33" s="15" t="s">
        <v>63</v>
      </c>
      <c r="C33" s="16" t="s">
        <v>62</v>
      </c>
      <c r="D33" s="15">
        <v>10</v>
      </c>
      <c r="E33" s="20" t="s">
        <v>58</v>
      </c>
      <c r="F33" s="18" t="s">
        <v>50</v>
      </c>
      <c r="G33" s="15">
        <v>9.9999000000000002</v>
      </c>
      <c r="H33" s="18">
        <f t="shared" si="3"/>
        <v>-9.9999999999766939E-6</v>
      </c>
      <c r="I33" s="97">
        <v>2</v>
      </c>
      <c r="J33" s="92"/>
      <c r="K33" s="19">
        <v>1.1000000000000001</v>
      </c>
      <c r="L33" s="19">
        <v>-0.51</v>
      </c>
      <c r="M33" s="7">
        <v>45006</v>
      </c>
      <c r="N33" s="21" t="s">
        <v>29</v>
      </c>
      <c r="O33" s="26"/>
      <c r="P33" s="27"/>
      <c r="Q33" s="26"/>
      <c r="R33" s="27"/>
    </row>
    <row r="34" spans="1:18" x14ac:dyDescent="0.45">
      <c r="A34" s="14" t="s">
        <v>33</v>
      </c>
      <c r="B34" s="15" t="s">
        <v>63</v>
      </c>
      <c r="C34" s="16" t="s">
        <v>64</v>
      </c>
      <c r="D34" s="15">
        <v>1</v>
      </c>
      <c r="E34" s="20" t="s">
        <v>58</v>
      </c>
      <c r="F34" s="18" t="s">
        <v>50</v>
      </c>
      <c r="G34" s="15">
        <v>0.99995100000000003</v>
      </c>
      <c r="H34" s="18">
        <f t="shared" si="3"/>
        <v>-4.8999999999965738E-5</v>
      </c>
      <c r="I34" s="97">
        <v>2</v>
      </c>
      <c r="J34" s="92"/>
      <c r="K34" s="19">
        <v>-5.6</v>
      </c>
      <c r="L34" s="19">
        <v>-0.45</v>
      </c>
      <c r="M34" s="7">
        <v>45006</v>
      </c>
      <c r="N34" s="21" t="s">
        <v>29</v>
      </c>
      <c r="O34" s="26"/>
      <c r="P34" s="27"/>
      <c r="Q34" s="26"/>
      <c r="R34" s="27"/>
    </row>
    <row r="35" spans="1:18" x14ac:dyDescent="0.45">
      <c r="A35" s="14" t="s">
        <v>33</v>
      </c>
      <c r="B35" s="15" t="s">
        <v>63</v>
      </c>
      <c r="C35" s="16" t="s">
        <v>67</v>
      </c>
      <c r="D35" s="15">
        <v>100</v>
      </c>
      <c r="E35" s="20" t="s">
        <v>59</v>
      </c>
      <c r="F35" s="18" t="s">
        <v>50</v>
      </c>
      <c r="G35" s="15">
        <v>99.998999999999995</v>
      </c>
      <c r="H35" s="18">
        <f t="shared" si="3"/>
        <v>-1.0000000000047748E-5</v>
      </c>
      <c r="I35" s="97">
        <v>2</v>
      </c>
      <c r="J35" s="92"/>
      <c r="K35" s="19">
        <v>5.4</v>
      </c>
      <c r="L35" s="19">
        <v>-0.6</v>
      </c>
      <c r="M35" s="7">
        <v>45006</v>
      </c>
      <c r="N35" s="21" t="s">
        <v>29</v>
      </c>
      <c r="O35" s="26"/>
      <c r="P35" s="27"/>
      <c r="Q35" s="26"/>
      <c r="R35" s="27"/>
    </row>
    <row r="36" spans="1:18" s="49" customFormat="1" x14ac:dyDescent="0.45">
      <c r="A36" s="39" t="s">
        <v>33</v>
      </c>
      <c r="B36" s="40" t="s">
        <v>65</v>
      </c>
      <c r="C36" s="41" t="s">
        <v>68</v>
      </c>
      <c r="D36" s="40">
        <v>10</v>
      </c>
      <c r="E36" s="42" t="s">
        <v>59</v>
      </c>
      <c r="F36" s="43" t="s">
        <v>50</v>
      </c>
      <c r="G36" s="40">
        <v>10.00141</v>
      </c>
      <c r="H36" s="43">
        <f t="shared" si="3"/>
        <v>1.4099999999999112E-4</v>
      </c>
      <c r="I36" s="98">
        <v>2</v>
      </c>
      <c r="J36" s="93"/>
      <c r="K36" s="44"/>
      <c r="L36" s="44"/>
      <c r="M36" s="45">
        <v>45006</v>
      </c>
      <c r="N36" s="46" t="s">
        <v>29</v>
      </c>
      <c r="O36" s="47"/>
      <c r="P36" s="48"/>
      <c r="Q36" s="47"/>
      <c r="R36" s="48"/>
    </row>
    <row r="37" spans="1:18" x14ac:dyDescent="0.45">
      <c r="A37" s="14" t="s">
        <v>33</v>
      </c>
      <c r="B37" s="15" t="s">
        <v>65</v>
      </c>
      <c r="C37" s="16" t="s">
        <v>66</v>
      </c>
      <c r="D37" s="15">
        <v>1</v>
      </c>
      <c r="E37" s="20" t="s">
        <v>59</v>
      </c>
      <c r="F37" s="18" t="s">
        <v>50</v>
      </c>
      <c r="G37" s="15">
        <v>1.0000279999999999</v>
      </c>
      <c r="H37" s="18">
        <f t="shared" ref="H37:H38" si="4">(G37-D37)/D37</f>
        <v>2.799999999991698E-5</v>
      </c>
      <c r="I37" s="97">
        <v>2</v>
      </c>
      <c r="J37" s="92"/>
      <c r="K37" s="19"/>
      <c r="L37" s="19"/>
      <c r="M37" s="7">
        <v>45006</v>
      </c>
      <c r="N37" s="21" t="s">
        <v>29</v>
      </c>
      <c r="O37" s="26"/>
      <c r="P37" s="27"/>
      <c r="Q37" s="26"/>
      <c r="R37" s="27"/>
    </row>
    <row r="38" spans="1:18" x14ac:dyDescent="0.45">
      <c r="A38" s="14" t="s">
        <v>75</v>
      </c>
      <c r="B38" s="15" t="s">
        <v>77</v>
      </c>
      <c r="C38" s="16" t="s">
        <v>78</v>
      </c>
      <c r="D38" s="15">
        <v>6.4</v>
      </c>
      <c r="E38" s="20" t="s">
        <v>79</v>
      </c>
      <c r="F38" s="18" t="s">
        <v>39</v>
      </c>
      <c r="G38" s="15">
        <v>6.5018260999999997</v>
      </c>
      <c r="H38" s="18"/>
      <c r="I38" s="101">
        <v>4</v>
      </c>
      <c r="J38" s="92"/>
      <c r="K38" s="19"/>
      <c r="L38" s="19"/>
      <c r="M38" s="7">
        <v>45229</v>
      </c>
      <c r="N38" s="21" t="s">
        <v>86</v>
      </c>
      <c r="O38" s="26"/>
      <c r="P38" s="27"/>
      <c r="Q38" s="26"/>
      <c r="R38" s="27"/>
    </row>
    <row r="39" spans="1:18" x14ac:dyDescent="0.45">
      <c r="A39" s="14" t="s">
        <v>75</v>
      </c>
      <c r="B39" s="15" t="s">
        <v>77</v>
      </c>
      <c r="C39" s="16" t="s">
        <v>40</v>
      </c>
      <c r="D39" s="15">
        <v>6.4</v>
      </c>
      <c r="E39" s="20" t="s">
        <v>79</v>
      </c>
      <c r="F39" s="18" t="s">
        <v>39</v>
      </c>
      <c r="G39" s="15">
        <v>6.4594541999999997</v>
      </c>
      <c r="H39" s="18"/>
      <c r="I39" s="101">
        <v>4</v>
      </c>
      <c r="J39" s="92"/>
      <c r="K39" s="19"/>
      <c r="L39" s="19"/>
      <c r="M39" s="7">
        <v>45229</v>
      </c>
      <c r="N39" s="21" t="s">
        <v>86</v>
      </c>
      <c r="O39" s="26"/>
      <c r="P39" s="27"/>
      <c r="Q39" s="26"/>
      <c r="R39" s="27"/>
    </row>
    <row r="40" spans="1:18" x14ac:dyDescent="0.45">
      <c r="A40" s="14" t="s">
        <v>76</v>
      </c>
      <c r="B40" s="15" t="s">
        <v>83</v>
      </c>
      <c r="C40" s="16" t="s">
        <v>84</v>
      </c>
      <c r="D40" s="16" t="s">
        <v>82</v>
      </c>
      <c r="E40" s="20" t="s">
        <v>81</v>
      </c>
      <c r="F40" s="18" t="s">
        <v>80</v>
      </c>
      <c r="G40" s="15"/>
      <c r="H40" s="18"/>
      <c r="I40" s="97"/>
      <c r="J40" s="92"/>
      <c r="K40" s="19"/>
      <c r="L40" s="19"/>
      <c r="M40" s="7">
        <v>45090</v>
      </c>
      <c r="N40" s="21" t="s">
        <v>85</v>
      </c>
      <c r="O40" s="26"/>
      <c r="P40" s="27"/>
      <c r="Q40" s="26"/>
      <c r="R40" s="27"/>
    </row>
  </sheetData>
  <mergeCells count="16">
    <mergeCell ref="A1:A2"/>
    <mergeCell ref="K1:L1"/>
    <mergeCell ref="B1:B2"/>
    <mergeCell ref="C1:C2"/>
    <mergeCell ref="D1:D2"/>
    <mergeCell ref="E1:E2"/>
    <mergeCell ref="F1:F2"/>
    <mergeCell ref="G1:G2"/>
    <mergeCell ref="H1:H2"/>
    <mergeCell ref="Q1:Q2"/>
    <mergeCell ref="R1:R2"/>
    <mergeCell ref="J1:J2"/>
    <mergeCell ref="M1:M2"/>
    <mergeCell ref="N1:N2"/>
    <mergeCell ref="O1:O2"/>
    <mergeCell ref="P1:P2"/>
  </mergeCells>
  <pageMargins left="0.25" right="0.25" top="0.75" bottom="0.75" header="0.3" footer="0.3"/>
  <pageSetup paperSize="9" scale="88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2021-10-22T05:33:39Z</cp:lastPrinted>
  <dcterms:created xsi:type="dcterms:W3CDTF">2021-10-22T04:30:44Z</dcterms:created>
  <dcterms:modified xsi:type="dcterms:W3CDTF">2023-11-10T14:19:10Z</dcterms:modified>
</cp:coreProperties>
</file>